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/>
  </bookViews>
  <sheets>
    <sheet name="오렌지,小" sheetId="1" r:id="rId1"/>
    <sheet name="오렌지,大" sheetId="4" r:id="rId2"/>
    <sheet name="오렌지,고리" sheetId="5" r:id="rId3"/>
    <sheet name="회색,小" sheetId="6" r:id="rId4"/>
    <sheet name="회색,大" sheetId="7" r:id="rId5"/>
    <sheet name="회색,고리" sheetId="8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L14" i="8" l="1"/>
  <c r="L13" i="8"/>
  <c r="L14" i="7"/>
  <c r="L13" i="7"/>
  <c r="L14" i="6"/>
  <c r="L13" i="6"/>
  <c r="L14" i="5"/>
  <c r="L13" i="5"/>
  <c r="L14" i="4"/>
  <c r="L13" i="4"/>
  <c r="L14" i="1"/>
  <c r="L13" i="1"/>
  <c r="G14" i="4" l="1"/>
  <c r="G13" i="4"/>
  <c r="E7" i="4"/>
  <c r="G14" i="1"/>
  <c r="G13" i="1"/>
  <c r="E7" i="1"/>
  <c r="G14" i="8" l="1"/>
  <c r="G13" i="8"/>
  <c r="G14" i="7"/>
  <c r="G13" i="7"/>
  <c r="G14" i="6"/>
  <c r="G13" i="6"/>
  <c r="G14" i="5"/>
  <c r="G13" i="5"/>
  <c r="E7" i="8"/>
  <c r="E7" i="7"/>
  <c r="E7" i="6"/>
  <c r="E7" i="5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K10" i="7"/>
  <c r="K9" i="7"/>
  <c r="K8" i="7"/>
  <c r="F7" i="7"/>
  <c r="F11" i="7" s="1"/>
  <c r="J23" i="6"/>
  <c r="H23" i="6"/>
  <c r="K22" i="6"/>
  <c r="K21" i="6"/>
  <c r="K20" i="6"/>
  <c r="J17" i="6"/>
  <c r="F17" i="6"/>
  <c r="K16" i="6"/>
  <c r="K15" i="6"/>
  <c r="H14" i="6"/>
  <c r="K14" i="6" s="1"/>
  <c r="H13" i="6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J11" i="4"/>
  <c r="J25" i="4" s="1"/>
  <c r="H11" i="4"/>
  <c r="K10" i="4"/>
  <c r="K9" i="4"/>
  <c r="K8" i="4"/>
  <c r="F7" i="4"/>
  <c r="F11" i="4" s="1"/>
  <c r="H17" i="6" l="1"/>
  <c r="E19" i="6" s="1"/>
  <c r="F19" i="6" s="1"/>
  <c r="H17" i="4"/>
  <c r="E19" i="4" s="1"/>
  <c r="F19" i="4" s="1"/>
  <c r="K7" i="7"/>
  <c r="K11" i="7" s="1"/>
  <c r="H17" i="8"/>
  <c r="E19" i="8" s="1"/>
  <c r="F19" i="8" s="1"/>
  <c r="K19" i="8" s="1"/>
  <c r="K23" i="8" s="1"/>
  <c r="H17" i="7"/>
  <c r="E19" i="7" s="1"/>
  <c r="F19" i="7" s="1"/>
  <c r="F23" i="7" s="1"/>
  <c r="F25" i="7" s="1"/>
  <c r="K17" i="5"/>
  <c r="F11" i="6"/>
  <c r="K14" i="8"/>
  <c r="K17" i="8" s="1"/>
  <c r="K7" i="8"/>
  <c r="K11" i="8" s="1"/>
  <c r="K13" i="7"/>
  <c r="K17" i="7" s="1"/>
  <c r="F23" i="6"/>
  <c r="F25" i="6" s="1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F23" i="4"/>
  <c r="F25" i="4" s="1"/>
  <c r="K19" i="4"/>
  <c r="K23" i="4" s="1"/>
  <c r="H25" i="4"/>
  <c r="K13" i="4"/>
  <c r="K17" i="4" s="1"/>
  <c r="F23" i="8" l="1"/>
  <c r="F25" i="8" s="1"/>
  <c r="H25" i="8"/>
  <c r="H25" i="7"/>
  <c r="K25" i="7" s="1"/>
  <c r="K19" i="7"/>
  <c r="K23" i="7" s="1"/>
  <c r="K25" i="4"/>
  <c r="K25" i="6"/>
  <c r="F23" i="5"/>
  <c r="F25" i="5" s="1"/>
  <c r="K19" i="5"/>
  <c r="K23" i="5" s="1"/>
  <c r="H25" i="5"/>
  <c r="F7" i="1"/>
  <c r="K7" i="1" s="1"/>
  <c r="K11" i="1" s="1"/>
  <c r="K25" i="8" l="1"/>
  <c r="K25" i="5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<sst xmlns="http://schemas.openxmlformats.org/spreadsheetml/2006/main" count="262" uniqueCount="50">
  <si>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</si>
  <si>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</si>
  <si>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</si>
  <si>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</si>
  <si>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</si>
  <si>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</si>
  <si>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</si>
  <si>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</si>
  <si>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</si>
  <si>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</si>
  <si>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</si>
  <si>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</si>
  <si>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</si>
  <si>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</si>
  <si>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</si>
  <si>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</si>
  <si>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</si>
  <si>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</si>
  <si>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</si>
  <si>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</si>
  <si>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</si>
  <si>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</si>
  <si>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</si>
  <si>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</si>
  <si>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</si>
  <si>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H450x210x80</t>
    <phoneticPr fontId="1" type="noConversion"/>
  </si>
  <si>
    <t>H750x210x80</t>
    <phoneticPr fontId="1" type="noConversion"/>
  </si>
  <si>
    <t>2.공사비</t>
    <phoneticPr fontId="1" type="noConversion"/>
  </si>
  <si>
    <t>ea</t>
    <phoneticPr fontId="1" type="noConversion"/>
  </si>
  <si>
    <r>
      <t xml:space="preserve">H750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</si>
  <si>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r>
      <t xml:space="preserve">H450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</si>
  <si>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</si>
  <si>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</si>
  <si>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</si>
  <si>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</si>
  <si>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</si>
  <si>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</si>
  <si>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</si>
  <si>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차선규제봉/고급/오렌지/소</t>
    <phoneticPr fontId="1" type="noConversion"/>
  </si>
  <si>
    <t>차선규제봉/고급/오렌지/대</t>
    <phoneticPr fontId="1" type="noConversion"/>
  </si>
  <si>
    <t>차선규제봉/고급/오렌지/고리형</t>
    <phoneticPr fontId="1" type="noConversion"/>
  </si>
  <si>
    <t>차선규제봉/고급/회색/소</t>
    <phoneticPr fontId="1" type="noConversion"/>
  </si>
  <si>
    <t>차선규제봉/고급/회색/대</t>
    <phoneticPr fontId="1" type="noConversion"/>
  </si>
  <si>
    <t>차선규제봉/고급/회색/고리형</t>
    <phoneticPr fontId="1" type="noConversion"/>
  </si>
  <si>
    <t>물가정보 2020년 1월 260p</t>
  </si>
  <si>
    <t>물가정보 2020년 1월 260p</t>
    <phoneticPr fontId="1" type="noConversion"/>
  </si>
  <si>
    <t>대한건설협회 2020년 상반기 시중노임단가</t>
  </si>
  <si>
    <t>2020년 물가시세표</t>
    <phoneticPr fontId="1" type="noConversion"/>
  </si>
  <si>
    <t>2020년 시중노임단가</t>
    <phoneticPr fontId="1" type="noConversion"/>
  </si>
  <si>
    <t>종합적산정보 2020년 p.228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</si>
</sst>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N11" sqref="N1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">
        <v>38</v>
      </c>
      <c r="B2" s="60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38</v>
      </c>
      <c r="B7" s="2" t="s">
        <v>25</v>
      </c>
      <c r="C7" s="2" t="s">
        <v>10</v>
      </c>
      <c r="D7" s="2">
        <v>1</v>
      </c>
      <c r="E7" s="10">
        <f>물가시세표!D5</f>
        <v>36000</v>
      </c>
      <c r="F7" s="10">
        <f>E7*D7</f>
        <v>36000</v>
      </c>
      <c r="G7" s="10"/>
      <c r="H7" s="10"/>
      <c r="I7" s="10"/>
      <c r="J7" s="10"/>
      <c r="K7" s="10">
        <f>F7+J7+H7</f>
        <v>36000</v>
      </c>
      <c r="L7" s="18" t="s">
        <v>45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36000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36000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49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36235.207999999999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40939.368000000002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">
        <v>39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39</v>
      </c>
      <c r="B7" s="2" t="s">
        <v>26</v>
      </c>
      <c r="C7" s="2" t="s">
        <v>10</v>
      </c>
      <c r="D7" s="2">
        <v>1</v>
      </c>
      <c r="E7" s="10">
        <f>물가시세표!D6</f>
        <v>43500</v>
      </c>
      <c r="F7" s="10">
        <f>E7*D7</f>
        <v>43500</v>
      </c>
      <c r="G7" s="10"/>
      <c r="H7" s="10"/>
      <c r="I7" s="10"/>
      <c r="J7" s="10"/>
      <c r="K7" s="10">
        <f>F7+J7+H7</f>
        <v>43500</v>
      </c>
      <c r="L7" s="18" t="s">
        <v>45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물가시세표!E13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49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43735.207999999999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48439.368000000002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">
        <v>40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40</v>
      </c>
      <c r="B7" s="2" t="s">
        <v>26</v>
      </c>
      <c r="C7" s="2" t="s">
        <v>10</v>
      </c>
      <c r="D7" s="2">
        <v>1</v>
      </c>
      <c r="E7" s="10">
        <f>물가시세표!D7</f>
        <v>45000</v>
      </c>
      <c r="F7" s="10">
        <f>E7*D7</f>
        <v>45000</v>
      </c>
      <c r="G7" s="10"/>
      <c r="H7" s="10"/>
      <c r="I7" s="10"/>
      <c r="J7" s="10"/>
      <c r="K7" s="10">
        <f>F7+J7+H7</f>
        <v>45000</v>
      </c>
      <c r="L7" s="18" t="s">
        <v>44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물가시세표!E13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49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45235.207999999999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49939.368000000002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">
        <v>41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41</v>
      </c>
      <c r="B7" s="2" t="s">
        <v>25</v>
      </c>
      <c r="C7" s="2" t="s">
        <v>10</v>
      </c>
      <c r="D7" s="2">
        <v>1</v>
      </c>
      <c r="E7" s="10">
        <f>물가시세표!D8</f>
        <v>36000</v>
      </c>
      <c r="F7" s="10">
        <f>E7*D7</f>
        <v>36000</v>
      </c>
      <c r="G7" s="10"/>
      <c r="H7" s="10"/>
      <c r="I7" s="10"/>
      <c r="J7" s="10"/>
      <c r="K7" s="10">
        <f>F7+J7+H7</f>
        <v>36000</v>
      </c>
      <c r="L7" s="18" t="s">
        <v>44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36000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36000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49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36235.207999999999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40939.368000000002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">
        <v>42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42</v>
      </c>
      <c r="B7" s="2" t="s">
        <v>26</v>
      </c>
      <c r="C7" s="2" t="s">
        <v>10</v>
      </c>
      <c r="D7" s="2">
        <v>1</v>
      </c>
      <c r="E7" s="10">
        <f>물가시세표!D9</f>
        <v>43500</v>
      </c>
      <c r="F7" s="10">
        <f>E7*D7</f>
        <v>43500</v>
      </c>
      <c r="G7" s="10"/>
      <c r="H7" s="10"/>
      <c r="I7" s="10"/>
      <c r="J7" s="10"/>
      <c r="K7" s="10">
        <f>F7+J7+H7</f>
        <v>43500</v>
      </c>
      <c r="L7" s="18" t="s">
        <v>44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49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43735.207999999999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48439.368000000002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">
        <v>43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43</v>
      </c>
      <c r="B7" s="2" t="s">
        <v>26</v>
      </c>
      <c r="C7" s="2" t="s">
        <v>10</v>
      </c>
      <c r="D7" s="2">
        <v>1</v>
      </c>
      <c r="E7" s="10">
        <f>물가시세표!D10</f>
        <v>45000</v>
      </c>
      <c r="F7" s="10">
        <f>E7*D7</f>
        <v>45000</v>
      </c>
      <c r="G7" s="10"/>
      <c r="H7" s="10"/>
      <c r="I7" s="10"/>
      <c r="J7" s="10"/>
      <c r="K7" s="10">
        <f>F7+J7+H7</f>
        <v>45000</v>
      </c>
      <c r="L7" s="18" t="s">
        <v>44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166063</v>
      </c>
      <c r="H13" s="10">
        <f>G13*D13</f>
        <v>3321.26</v>
      </c>
      <c r="I13" s="10"/>
      <c r="J13" s="10"/>
      <c r="K13" s="10">
        <f>F13+H13+J13</f>
        <v>3321.26</v>
      </c>
      <c r="L13" s="47" t="str">
        <f>물가시세표!E13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138290</v>
      </c>
      <c r="H14" s="10">
        <f>G14*D14</f>
        <v>1382.9</v>
      </c>
      <c r="I14" s="10"/>
      <c r="J14" s="10"/>
      <c r="K14" s="10">
        <f>F14+H14+J14</f>
        <v>1382.9</v>
      </c>
      <c r="L14" s="47" t="str">
        <f>물가시세표!E14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4704.16</v>
      </c>
      <c r="I17" s="12"/>
      <c r="J17" s="12">
        <f>J13+J14+J15+J16</f>
        <v>0</v>
      </c>
      <c r="K17" s="12">
        <f>K13+K14+K15+K16</f>
        <v>4704.16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4704.16</v>
      </c>
      <c r="F19" s="10">
        <f>E19*0.05</f>
        <v>235.208</v>
      </c>
      <c r="G19" s="10"/>
      <c r="H19" s="10"/>
      <c r="I19" s="10"/>
      <c r="J19" s="10"/>
      <c r="K19" s="10">
        <f>F19+H19+J19</f>
        <v>235.208</v>
      </c>
      <c r="L19" s="18" t="s">
        <v>49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235.208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235.208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45235.207999999999</v>
      </c>
      <c r="G25" s="29"/>
      <c r="H25" s="29">
        <f>H11+H17+H23</f>
        <v>4704.16</v>
      </c>
      <c r="I25" s="29"/>
      <c r="J25" s="29">
        <f>J11+J17+J23</f>
        <v>0</v>
      </c>
      <c r="K25" s="29">
        <f>F25+H25+J25</f>
        <v>49939.368000000002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45" zoomScaleNormal="115" zoomScaleSheetLayoutView="145" workbookViewId="0">
      <selection activeCell="A13" sqref="A13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61" t="s">
        <v>34</v>
      </c>
      <c r="B1" s="62"/>
      <c r="C1" s="62"/>
      <c r="D1" s="62"/>
      <c r="E1" s="62"/>
    </row>
    <row r="2" spans="1:5" ht="34.5" customHeight="1" x14ac:dyDescent="0.3">
      <c r="A2" s="44" t="s">
        <v>33</v>
      </c>
      <c r="B2" s="45" t="s">
        <v>1</v>
      </c>
      <c r="C2" s="45" t="s">
        <v>32</v>
      </c>
      <c r="D2" s="46" t="s">
        <v>31</v>
      </c>
      <c r="E2" s="45" t="s">
        <v>9</v>
      </c>
    </row>
    <row r="3" spans="1:5" ht="18" customHeight="1" x14ac:dyDescent="0.3">
      <c r="A3" s="63" t="s">
        <v>47</v>
      </c>
      <c r="B3" s="64"/>
      <c r="C3" s="64"/>
      <c r="D3" s="64"/>
      <c r="E3" s="64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38</v>
      </c>
      <c r="B5" s="2" t="s">
        <v>30</v>
      </c>
      <c r="C5" s="38" t="s">
        <v>28</v>
      </c>
      <c r="D5" s="43">
        <v>36000</v>
      </c>
      <c r="E5" s="2" t="s">
        <v>45</v>
      </c>
    </row>
    <row r="6" spans="1:5" ht="18" customHeight="1" x14ac:dyDescent="0.3">
      <c r="A6" s="2" t="s">
        <v>39</v>
      </c>
      <c r="B6" s="2" t="s">
        <v>29</v>
      </c>
      <c r="C6" s="38" t="s">
        <v>28</v>
      </c>
      <c r="D6" s="43">
        <v>43500</v>
      </c>
      <c r="E6" s="2" t="s">
        <v>45</v>
      </c>
    </row>
    <row r="7" spans="1:5" ht="18" customHeight="1" x14ac:dyDescent="0.3">
      <c r="A7" s="2" t="s">
        <v>40</v>
      </c>
      <c r="B7" s="2" t="s">
        <v>29</v>
      </c>
      <c r="C7" s="38" t="s">
        <v>28</v>
      </c>
      <c r="D7" s="43">
        <v>45000</v>
      </c>
      <c r="E7" s="2" t="s">
        <v>45</v>
      </c>
    </row>
    <row r="8" spans="1:5" ht="18" customHeight="1" x14ac:dyDescent="0.3">
      <c r="A8" s="2" t="s">
        <v>41</v>
      </c>
      <c r="B8" s="2" t="s">
        <v>30</v>
      </c>
      <c r="C8" s="38" t="s">
        <v>28</v>
      </c>
      <c r="D8" s="43">
        <v>36000</v>
      </c>
      <c r="E8" s="2" t="s">
        <v>45</v>
      </c>
    </row>
    <row r="9" spans="1:5" ht="18" customHeight="1" x14ac:dyDescent="0.3">
      <c r="A9" s="2" t="s">
        <v>42</v>
      </c>
      <c r="B9" s="2" t="s">
        <v>29</v>
      </c>
      <c r="C9" s="38" t="s">
        <v>28</v>
      </c>
      <c r="D9" s="43">
        <v>43500</v>
      </c>
      <c r="E9" s="2" t="s">
        <v>45</v>
      </c>
    </row>
    <row r="10" spans="1:5" ht="18" customHeight="1" x14ac:dyDescent="0.3">
      <c r="A10" s="2" t="s">
        <v>43</v>
      </c>
      <c r="B10" s="2" t="s">
        <v>29</v>
      </c>
      <c r="C10" s="38" t="s">
        <v>28</v>
      </c>
      <c r="D10" s="43">
        <v>45000</v>
      </c>
      <c r="E10" s="2" t="s">
        <v>45</v>
      </c>
    </row>
    <row r="11" spans="1:5" ht="18" customHeight="1" x14ac:dyDescent="0.3">
      <c r="A11" s="64" t="s">
        <v>48</v>
      </c>
      <c r="B11" s="64"/>
      <c r="C11" s="64"/>
      <c r="D11" s="64"/>
      <c r="E11" s="64"/>
    </row>
    <row r="12" spans="1:5" ht="18" customHeight="1" x14ac:dyDescent="0.3">
      <c r="A12" s="41" t="s">
        <v>27</v>
      </c>
      <c r="B12" s="2"/>
      <c r="C12" s="38"/>
      <c r="D12" s="43"/>
      <c r="E12" s="2"/>
    </row>
    <row r="13" spans="1:5" ht="18" customHeight="1" x14ac:dyDescent="0.3">
      <c r="A13" s="2" t="s">
        <v>35</v>
      </c>
      <c r="B13" s="2"/>
      <c r="C13" s="38" t="s">
        <v>37</v>
      </c>
      <c r="D13" s="43">
        <v>166063</v>
      </c>
      <c r="E13" s="2" t="s">
        <v>46</v>
      </c>
    </row>
    <row r="14" spans="1:5" ht="18" customHeight="1" x14ac:dyDescent="0.3">
      <c r="A14" s="2" t="s">
        <v>36</v>
      </c>
      <c r="B14" s="2"/>
      <c r="C14" s="38" t="s">
        <v>37</v>
      </c>
      <c r="D14" s="43">
        <v>138290</v>
      </c>
      <c r="E14" s="2" t="s">
        <v>46</v>
      </c>
    </row>
    <row r="15" spans="1:5" ht="17.100000000000001" customHeight="1" x14ac:dyDescent="0.3">
      <c r="A15" s="35"/>
      <c r="B15" s="35"/>
      <c r="C15" s="37"/>
      <c r="D15" s="36"/>
      <c r="E15" s="35"/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오렌지,小</vt:lpstr>
      <vt:lpstr>오렌지,大</vt:lpstr>
      <vt:lpstr>오렌지,고리</vt:lpstr>
      <vt:lpstr>회색,小</vt:lpstr>
      <vt:lpstr>회색,大</vt:lpstr>
      <vt:lpstr>회색,고리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2020-01-08T02:23:24Z</dcterms:modified>
</cp:coreProperties>
</file>